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M7" i="1"/>
  <c r="M6" i="1"/>
  <c r="L5" i="1"/>
  <c r="L19" i="1" s="1"/>
  <c r="L21" i="1" s="1"/>
</calcChain>
</file>

<file path=xl/sharedStrings.xml><?xml version="1.0" encoding="utf-8"?>
<sst xmlns="http://schemas.openxmlformats.org/spreadsheetml/2006/main" count="90" uniqueCount="68">
  <si>
    <t xml:space="preserve"> N°</t>
  </si>
  <si>
    <t xml:space="preserve">Contract  N </t>
  </si>
  <si>
    <t xml:space="preserve">Date </t>
  </si>
  <si>
    <t xml:space="preserve">Company Name </t>
  </si>
  <si>
    <t xml:space="preserve">Manufacturer’s Authorization  </t>
  </si>
  <si>
    <t xml:space="preserve">Ammendments </t>
  </si>
  <si>
    <t xml:space="preserve">Description of Goods </t>
  </si>
  <si>
    <t>Country of Origin</t>
  </si>
  <si>
    <t>Delivery Date as defined by Incoterms</t>
  </si>
  <si>
    <t>Quantity required Quantity and physical unit</t>
  </si>
  <si>
    <t xml:space="preserve">Unit price EXW  </t>
  </si>
  <si>
    <t xml:space="preserve">Total Price per Line item 
(Col. 7+8)
</t>
  </si>
  <si>
    <t xml:space="preserve">Covid19/G/DC-01 </t>
  </si>
  <si>
    <t>JV Biogene LTD and GreenLab LTD</t>
  </si>
  <si>
    <t xml:space="preserve">Orient Gene Covid 19 IgG/IgM       
( Whole Blood/Serum/Plasma)
</t>
  </si>
  <si>
    <t>CHINA</t>
  </si>
  <si>
    <t>20 05 2020</t>
  </si>
  <si>
    <t xml:space="preserve">30 000,00   </t>
  </si>
  <si>
    <t xml:space="preserve"> 
5,20 USD 
</t>
  </si>
  <si>
    <t xml:space="preserve">Ammendment N1 </t>
  </si>
  <si>
    <t xml:space="preserve">Orient Gene Covid 19 IgG/IgM           
Rapid Test Cassette                                         
( Whole Blood/Serum/Plasma) 
</t>
  </si>
  <si>
    <t>16.07.2020</t>
  </si>
  <si>
    <t xml:space="preserve">Immediate delivery </t>
  </si>
  <si>
    <t xml:space="preserve">17 000,00   </t>
  </si>
  <si>
    <t xml:space="preserve">COVID19/G/DC-02 </t>
  </si>
  <si>
    <t xml:space="preserve">MTECH  LLC </t>
  </si>
  <si>
    <t xml:space="preserve">Critical Care Ventilator </t>
  </si>
  <si>
    <t>30 after the prepaymen</t>
  </si>
  <si>
    <t xml:space="preserve">USD 13 447.92 </t>
  </si>
  <si>
    <t>30th of  August, 2020</t>
  </si>
  <si>
    <t xml:space="preserve"> COVID19/G/DC-03 </t>
  </si>
  <si>
    <t>MDS LTD</t>
  </si>
  <si>
    <t>Hamilton Medical AG</t>
  </si>
  <si>
    <t xml:space="preserve">Mobile Emergency Ventilator </t>
  </si>
  <si>
    <t>Switzerlan</t>
  </si>
  <si>
    <t>Period-1: From 16.06.2020 to 03.07.2020; 
Period-2: From 30.06.2020 to 17.07.2020; 
Period-3: From 12.08.2020 - to 30.08.2020.” 
9</t>
  </si>
  <si>
    <t xml:space="preserve">COVID19/G/DC-04 </t>
  </si>
  <si>
    <t>SD BIOSENSOR</t>
  </si>
  <si>
    <t xml:space="preserve">STANDARD Q COVID19 Ag Test 
Republic </t>
  </si>
  <si>
    <t xml:space="preserve">Republic of Korea </t>
  </si>
  <si>
    <t xml:space="preserve">Within 1 week after payment </t>
  </si>
  <si>
    <t>50,000 Test 
2,000Kit</t>
  </si>
  <si>
    <t xml:space="preserve">COVID19/G/DC-09 </t>
  </si>
  <si>
    <t xml:space="preserve">Prima Medi LTD </t>
  </si>
  <si>
    <t xml:space="preserve">QIAGEN/Germeny </t>
  </si>
  <si>
    <t>QIAamp Viral RNA Mini Kit Ref: 52906</t>
  </si>
  <si>
    <t xml:space="preserve">Germeny </t>
  </si>
  <si>
    <t>One month after contract signature</t>
  </si>
  <si>
    <t xml:space="preserve">250 Packs </t>
  </si>
  <si>
    <t xml:space="preserve">4 200, 00 GEL </t>
  </si>
  <si>
    <t>COVID19/G/DC-10</t>
  </si>
  <si>
    <t>ABM LLC</t>
  </si>
  <si>
    <t xml:space="preserve">Life Technologies Limited                       Thermo fisher </t>
  </si>
  <si>
    <t>1st batch 40-60 tests;      2nd batch 20-60 batch;    3rd batch - 70-100 batch; 4th batch - 70-100 tests</t>
  </si>
  <si>
    <t xml:space="preserve">USA </t>
  </si>
  <si>
    <t xml:space="preserve">1st delivery 21.07 2020 
2nd delivery 21.08.2020
3rd delivery  21.09.2020
4th delivery 21.10.2020 
</t>
  </si>
  <si>
    <t xml:space="preserve">1st delivery 31.07 2020 
2nd delivery  31.08.2020
3rd delivery 30.09.2020
4th delivery 31.10.2020
</t>
  </si>
  <si>
    <t>3500$</t>
  </si>
  <si>
    <t>1st batch 40-60 tests;      2nd batch 20-60 batch;    3rd tests - 70-100 batch; 4th batch - 70-100 tests</t>
  </si>
  <si>
    <t>234$</t>
  </si>
  <si>
    <t>165$</t>
  </si>
  <si>
    <t>570$</t>
  </si>
  <si>
    <t>275$</t>
  </si>
  <si>
    <t xml:space="preserve">UNICEF Reference No. 48000878 </t>
  </si>
  <si>
    <t xml:space="preserve">30/04/2022  
 </t>
  </si>
  <si>
    <t>UNICEF</t>
  </si>
  <si>
    <t>Xpert Xpress SARS-CoV-2</t>
  </si>
  <si>
    <t>Xpert Xpress SARS-CoV-2 kit/10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</si>
</sst>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GEL]\ * #,##0.00_);_([$GEL]\ * \(#,##0.00\);_([$GEL]\ * &quot;-&quot;??_);_(@_)"/>
    <numFmt numFmtId="165" formatCode="_([$€-2]\ * #,##0.00_);_([$€-2]\ * \(#,##0.00\);_([$€-2]\ 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u/>
      <sz val="12"/>
      <color theme="10"/>
      <name val="Times New Roman"/>
      <family val="1"/>
    </font>
    <font>
      <u/>
      <sz val="12"/>
      <color theme="10"/>
      <name val="Times New Roman"/>
      <family val="1"/>
    </font>
    <font>
      <sz val="12"/>
      <color theme="1"/>
      <name val="Calibri"/>
      <family val="2"/>
      <scheme val="minor"/>
    </font>
    <font>
      <b/>
      <u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FF0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4" fontId="2" fillId="2" borderId="1" xfId="2" applyFont="1" applyFill="1" applyBorder="1" applyAlignment="1">
      <alignment horizontal="center" vertical="center" wrapText="1"/>
    </xf>
    <xf numFmtId="15" fontId="2" fillId="2" borderId="2" xfId="0" applyNumberFormat="1" applyFont="1" applyFill="1" applyBorder="1" applyAlignment="1">
      <alignment horizontal="center" vertical="center"/>
    </xf>
    <xf numFmtId="0" fontId="5" fillId="2" borderId="3" xfId="3" quotePrefix="1" applyNumberFormat="1" applyFont="1" applyFill="1" applyBorder="1" applyAlignment="1">
      <alignment horizontal="center" vertical="center"/>
    </xf>
    <xf numFmtId="0" fontId="5" fillId="2" borderId="4" xfId="3" quotePrefix="1" applyNumberFormat="1" applyFont="1" applyFill="1" applyBorder="1" applyAlignment="1">
      <alignment horizontal="center" vertical="center"/>
    </xf>
    <xf numFmtId="0" fontId="5" fillId="2" borderId="5" xfId="3" quotePrefix="1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5" fillId="2" borderId="7" xfId="3" quotePrefix="1" applyNumberFormat="1" applyFont="1" applyFill="1" applyBorder="1" applyAlignment="1">
      <alignment horizontal="center" vertical="center"/>
    </xf>
    <xf numFmtId="0" fontId="5" fillId="2" borderId="8" xfId="3" quotePrefix="1" applyNumberFormat="1" applyFont="1" applyFill="1" applyBorder="1" applyAlignment="1">
      <alignment horizontal="center" vertical="center"/>
    </xf>
    <xf numFmtId="0" fontId="5" fillId="2" borderId="9" xfId="3" quotePrefix="1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horizontal="center" vertical="center" wrapText="1"/>
    </xf>
    <xf numFmtId="8" fontId="2" fillId="2" borderId="0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0" fontId="6" fillId="2" borderId="1" xfId="3" quotePrefix="1" applyNumberFormat="1" applyFont="1" applyFill="1" applyBorder="1" applyAlignment="1">
      <alignment vertical="center" wrapText="1"/>
    </xf>
    <xf numFmtId="44" fontId="3" fillId="2" borderId="1" xfId="2" applyFont="1" applyFill="1" applyBorder="1" applyAlignment="1">
      <alignment horizontal="center" vertical="center" wrapText="1"/>
    </xf>
    <xf numFmtId="44" fontId="2" fillId="2" borderId="0" xfId="0" applyNumberFormat="1" applyFont="1" applyFill="1" applyBorder="1" applyAlignment="1">
      <alignment horizontal="center" vertical="center" wrapText="1"/>
    </xf>
    <xf numFmtId="0" fontId="5" fillId="2" borderId="10" xfId="3" quotePrefix="1" applyNumberFormat="1" applyFont="1" applyFill="1" applyBorder="1" applyAlignment="1">
      <alignment horizontal="center" vertical="center"/>
    </xf>
    <xf numFmtId="0" fontId="5" fillId="2" borderId="11" xfId="3" quotePrefix="1" applyNumberFormat="1" applyFont="1" applyFill="1" applyBorder="1" applyAlignment="1">
      <alignment horizontal="center" vertical="center"/>
    </xf>
    <xf numFmtId="0" fontId="5" fillId="2" borderId="12" xfId="3" quotePrefix="1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44" fontId="3" fillId="2" borderId="0" xfId="2" applyFont="1" applyFill="1" applyBorder="1" applyAlignment="1">
      <alignment horizontal="center" vertical="center" wrapText="1"/>
    </xf>
    <xf numFmtId="0" fontId="6" fillId="2" borderId="1" xfId="3" quotePrefix="1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15" fontId="2" fillId="2" borderId="13" xfId="0" applyNumberFormat="1" applyFont="1" applyFill="1" applyBorder="1" applyAlignment="1">
      <alignment horizontal="center" vertical="center" wrapText="1"/>
    </xf>
    <xf numFmtId="0" fontId="6" fillId="2" borderId="13" xfId="3" applyNumberFormat="1" applyFont="1" applyFill="1" applyBorder="1" applyAlignment="1">
      <alignment horizontal="center" vertical="center" wrapText="1"/>
    </xf>
    <xf numFmtId="0" fontId="6" fillId="2" borderId="1" xfId="3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0" xfId="0" applyNumberFormat="1" applyFont="1" applyFill="1" applyBorder="1" applyAlignment="1">
      <alignment horizontal="center" vertical="center" wrapText="1"/>
    </xf>
    <xf numFmtId="6" fontId="2" fillId="2" borderId="1" xfId="0" applyNumberFormat="1" applyFont="1" applyFill="1" applyBorder="1" applyAlignment="1">
      <alignment horizontal="center" vertical="center" wrapText="1"/>
    </xf>
    <xf numFmtId="44" fontId="3" fillId="2" borderId="13" xfId="2" applyFont="1" applyFill="1" applyBorder="1" applyAlignment="1">
      <alignment horizontal="center" vertical="center"/>
    </xf>
    <xf numFmtId="44" fontId="3" fillId="2" borderId="0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5" fontId="2" fillId="2" borderId="2" xfId="0" applyNumberFormat="1" applyFont="1" applyFill="1" applyBorder="1" applyAlignment="1">
      <alignment horizontal="center" vertical="center" wrapText="1"/>
    </xf>
    <xf numFmtId="0" fontId="6" fillId="2" borderId="2" xfId="3" applyNumberFormat="1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 wrapText="1"/>
    </xf>
    <xf numFmtId="15" fontId="2" fillId="2" borderId="6" xfId="0" applyNumberFormat="1" applyFont="1" applyFill="1" applyBorder="1" applyAlignment="1">
      <alignment horizontal="center" vertical="center" wrapText="1"/>
    </xf>
    <xf numFmtId="0" fontId="6" fillId="2" borderId="6" xfId="3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44" fontId="3" fillId="2" borderId="6" xfId="2" applyFont="1" applyFill="1" applyBorder="1" applyAlignment="1">
      <alignment horizontal="center" vertical="center"/>
    </xf>
    <xf numFmtId="8" fontId="3" fillId="4" borderId="0" xfId="0" applyNumberFormat="1" applyFont="1" applyFill="1" applyBorder="1" applyAlignment="1">
      <alignment horizontal="center" vertical="center" wrapText="1"/>
    </xf>
    <xf numFmtId="44" fontId="8" fillId="0" borderId="0" xfId="2" applyFont="1"/>
    <xf numFmtId="165" fontId="2" fillId="2" borderId="0" xfId="0" applyNumberFormat="1" applyFont="1" applyFill="1" applyBorder="1" applyAlignment="1">
      <alignment horizontal="center" vertical="center" wrapText="1"/>
    </xf>
    <xf numFmtId="8" fontId="3" fillId="2" borderId="0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sqref="A1:XFD1048576"/>
    </sheetView>
  </sheetViews>
  <sheetFormatPr defaultColWidth="33.28515625" defaultRowHeight="15.75" x14ac:dyDescent="0.25"/>
  <cols>
    <col min="1" max="1" width="5.7109375" style="5" bestFit="1" customWidth="1"/>
    <col min="2" max="2" width="26.7109375" style="5" customWidth="1"/>
    <col min="3" max="3" width="20.85546875" style="5" customWidth="1"/>
    <col min="4" max="4" width="18.28515625" style="5" customWidth="1"/>
    <col min="5" max="5" width="20.7109375" style="5" customWidth="1"/>
    <col min="6" max="6" width="18.140625" style="5" customWidth="1"/>
    <col min="7" max="7" width="28" style="5" customWidth="1"/>
    <col min="8" max="8" width="18.5703125" style="5" customWidth="1"/>
    <col min="9" max="9" width="27.140625" style="5" customWidth="1"/>
    <col min="10" max="10" width="18.5703125" style="5" bestFit="1" customWidth="1"/>
    <col min="11" max="11" width="17.5703125" style="5" customWidth="1"/>
    <col min="12" max="12" width="21.28515625" style="5" bestFit="1" customWidth="1"/>
    <col min="13" max="16384" width="33.28515625" style="5"/>
  </cols>
  <sheetData>
    <row r="1" spans="1:14" ht="6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4"/>
    </row>
    <row r="2" spans="1:14" ht="63" x14ac:dyDescent="0.25">
      <c r="A2" s="1">
        <v>1</v>
      </c>
      <c r="B2" s="2" t="s">
        <v>12</v>
      </c>
      <c r="C2" s="6">
        <v>43968</v>
      </c>
      <c r="D2" s="2" t="s">
        <v>13</v>
      </c>
      <c r="E2" s="7"/>
      <c r="F2" s="7"/>
      <c r="G2" s="7" t="s">
        <v>14</v>
      </c>
      <c r="H2" s="1" t="s">
        <v>15</v>
      </c>
      <c r="I2" s="1" t="s">
        <v>16</v>
      </c>
      <c r="J2" s="8" t="s">
        <v>17</v>
      </c>
      <c r="K2" s="8" t="s">
        <v>18</v>
      </c>
      <c r="L2" s="9">
        <v>156000</v>
      </c>
      <c r="M2" s="3"/>
      <c r="N2" s="4"/>
    </row>
    <row r="3" spans="1:14" ht="78.75" x14ac:dyDescent="0.25">
      <c r="A3" s="1"/>
      <c r="B3" s="1"/>
      <c r="C3" s="10">
        <v>43999</v>
      </c>
      <c r="D3" s="11" t="s">
        <v>19</v>
      </c>
      <c r="E3" s="12"/>
      <c r="F3" s="13"/>
      <c r="G3" s="1" t="s">
        <v>20</v>
      </c>
      <c r="H3" s="1" t="s">
        <v>15</v>
      </c>
      <c r="I3" s="1" t="s">
        <v>21</v>
      </c>
      <c r="J3" s="8">
        <v>50000</v>
      </c>
      <c r="K3" s="1" t="s">
        <v>18</v>
      </c>
      <c r="L3" s="9">
        <v>260000</v>
      </c>
    </row>
    <row r="4" spans="1:14" ht="78.75" x14ac:dyDescent="0.25">
      <c r="A4" s="1"/>
      <c r="B4" s="1"/>
      <c r="C4" s="14"/>
      <c r="D4" s="15"/>
      <c r="E4" s="16"/>
      <c r="F4" s="17"/>
      <c r="G4" s="1" t="s">
        <v>20</v>
      </c>
      <c r="H4" s="1" t="s">
        <v>15</v>
      </c>
      <c r="I4" s="1" t="s">
        <v>22</v>
      </c>
      <c r="J4" s="1" t="s">
        <v>23</v>
      </c>
      <c r="K4" s="1" t="s">
        <v>18</v>
      </c>
      <c r="L4" s="9">
        <v>88400</v>
      </c>
    </row>
    <row r="5" spans="1:14" x14ac:dyDescent="0.25">
      <c r="A5" s="1"/>
      <c r="B5" s="18"/>
      <c r="C5" s="19"/>
      <c r="D5" s="19"/>
      <c r="E5" s="19"/>
      <c r="F5" s="19"/>
      <c r="G5" s="19"/>
      <c r="H5" s="19"/>
      <c r="I5" s="19"/>
      <c r="J5" s="19"/>
      <c r="K5" s="20"/>
      <c r="L5" s="21">
        <f>L2+L3+L4</f>
        <v>504400</v>
      </c>
      <c r="N5" s="22"/>
    </row>
    <row r="6" spans="1:14" x14ac:dyDescent="0.25">
      <c r="A6" s="1">
        <v>2</v>
      </c>
      <c r="B6" s="2" t="s">
        <v>24</v>
      </c>
      <c r="C6" s="23">
        <v>43972</v>
      </c>
      <c r="D6" s="2" t="s">
        <v>25</v>
      </c>
      <c r="E6" s="24"/>
      <c r="F6" s="24"/>
      <c r="G6" s="1" t="s">
        <v>26</v>
      </c>
      <c r="H6" s="1" t="s">
        <v>15</v>
      </c>
      <c r="I6" s="1" t="s">
        <v>27</v>
      </c>
      <c r="J6" s="1">
        <v>30</v>
      </c>
      <c r="K6" s="1" t="s">
        <v>28</v>
      </c>
      <c r="L6" s="25">
        <v>403437.6</v>
      </c>
      <c r="M6" s="26">
        <f>L6+M7</f>
        <v>405074.15407174651</v>
      </c>
      <c r="N6" s="26"/>
    </row>
    <row r="7" spans="1:14" x14ac:dyDescent="0.25">
      <c r="A7" s="1"/>
      <c r="B7" s="1"/>
      <c r="C7" s="23">
        <v>44004</v>
      </c>
      <c r="D7" s="27" t="s">
        <v>19</v>
      </c>
      <c r="E7" s="28"/>
      <c r="F7" s="29"/>
      <c r="G7" s="1" t="s">
        <v>26</v>
      </c>
      <c r="H7" s="1"/>
      <c r="I7" s="1" t="s">
        <v>29</v>
      </c>
      <c r="J7" s="1"/>
      <c r="K7" s="1"/>
      <c r="L7" s="30">
        <v>5000</v>
      </c>
      <c r="M7" s="31">
        <f>L7/3.0552</f>
        <v>1636.5540717465303</v>
      </c>
    </row>
    <row r="8" spans="1:14" ht="110.25" x14ac:dyDescent="0.25">
      <c r="A8" s="1">
        <v>3</v>
      </c>
      <c r="B8" s="2" t="s">
        <v>30</v>
      </c>
      <c r="C8" s="23">
        <v>43971</v>
      </c>
      <c r="D8" s="2" t="s">
        <v>31</v>
      </c>
      <c r="E8" s="32" t="s">
        <v>32</v>
      </c>
      <c r="F8" s="24"/>
      <c r="G8" s="1" t="s">
        <v>33</v>
      </c>
      <c r="H8" s="1" t="s">
        <v>34</v>
      </c>
      <c r="I8" s="1" t="s">
        <v>35</v>
      </c>
      <c r="J8" s="1">
        <v>20</v>
      </c>
      <c r="K8" s="1"/>
      <c r="L8" s="25">
        <v>313476</v>
      </c>
    </row>
    <row r="9" spans="1:14" ht="47.25" x14ac:dyDescent="0.25">
      <c r="A9" s="1">
        <v>4</v>
      </c>
      <c r="B9" s="2" t="s">
        <v>36</v>
      </c>
      <c r="C9" s="23">
        <v>44000</v>
      </c>
      <c r="D9" s="2" t="s">
        <v>37</v>
      </c>
      <c r="E9" s="24"/>
      <c r="F9" s="24"/>
      <c r="G9" s="1" t="s">
        <v>38</v>
      </c>
      <c r="H9" s="1" t="s">
        <v>39</v>
      </c>
      <c r="I9" s="1" t="s">
        <v>40</v>
      </c>
      <c r="J9" s="1" t="s">
        <v>41</v>
      </c>
      <c r="K9" s="33">
        <v>12.244</v>
      </c>
      <c r="L9" s="25">
        <v>612200</v>
      </c>
    </row>
    <row r="10" spans="1:14" ht="31.5" x14ac:dyDescent="0.25">
      <c r="A10" s="1">
        <v>5</v>
      </c>
      <c r="B10" s="2" t="s">
        <v>42</v>
      </c>
      <c r="C10" s="23">
        <v>44013</v>
      </c>
      <c r="D10" s="2" t="s">
        <v>43</v>
      </c>
      <c r="E10" s="24" t="s">
        <v>44</v>
      </c>
      <c r="F10" s="24"/>
      <c r="G10" s="1" t="s">
        <v>45</v>
      </c>
      <c r="H10" s="1" t="s">
        <v>46</v>
      </c>
      <c r="I10" s="1" t="s">
        <v>47</v>
      </c>
      <c r="J10" s="1" t="s">
        <v>48</v>
      </c>
      <c r="K10" s="1" t="s">
        <v>49</v>
      </c>
      <c r="L10" s="34">
        <v>1050000</v>
      </c>
      <c r="M10" s="31">
        <f>L10/3.0552</f>
        <v>343676.35506677139</v>
      </c>
    </row>
    <row r="11" spans="1:14" ht="78.75" x14ac:dyDescent="0.25">
      <c r="A11" s="1">
        <v>10</v>
      </c>
      <c r="B11" s="35" t="s">
        <v>50</v>
      </c>
      <c r="C11" s="36">
        <v>44013</v>
      </c>
      <c r="D11" s="35" t="s">
        <v>51</v>
      </c>
      <c r="E11" s="37" t="s">
        <v>52</v>
      </c>
      <c r="F11" s="38"/>
      <c r="G11" s="39" t="s">
        <v>53</v>
      </c>
      <c r="H11" s="1" t="s">
        <v>54</v>
      </c>
      <c r="I11" s="40" t="s">
        <v>55</v>
      </c>
      <c r="J11" s="39">
        <v>250</v>
      </c>
      <c r="K11" s="41">
        <v>18900</v>
      </c>
      <c r="L11" s="42">
        <v>5685100</v>
      </c>
      <c r="M11" s="43"/>
    </row>
    <row r="12" spans="1:14" ht="78.75" x14ac:dyDescent="0.25">
      <c r="A12" s="1"/>
      <c r="B12" s="44"/>
      <c r="C12" s="45"/>
      <c r="D12" s="44"/>
      <c r="E12" s="46"/>
      <c r="F12" s="38"/>
      <c r="G12" s="39" t="s">
        <v>53</v>
      </c>
      <c r="H12" s="1" t="s">
        <v>54</v>
      </c>
      <c r="I12" s="40" t="s">
        <v>56</v>
      </c>
      <c r="J12" s="39">
        <v>150</v>
      </c>
      <c r="K12" s="1" t="s">
        <v>57</v>
      </c>
      <c r="L12" s="47"/>
      <c r="M12" s="43"/>
    </row>
    <row r="13" spans="1:14" ht="78.75" x14ac:dyDescent="0.25">
      <c r="A13" s="1"/>
      <c r="B13" s="44"/>
      <c r="C13" s="45"/>
      <c r="D13" s="44"/>
      <c r="E13" s="46"/>
      <c r="F13" s="38"/>
      <c r="G13" s="39" t="s">
        <v>58</v>
      </c>
      <c r="H13" s="1" t="s">
        <v>54</v>
      </c>
      <c r="I13" s="40" t="s">
        <v>56</v>
      </c>
      <c r="J13" s="39">
        <v>400</v>
      </c>
      <c r="K13" s="1" t="s">
        <v>59</v>
      </c>
      <c r="L13" s="47"/>
      <c r="M13" s="43"/>
    </row>
    <row r="14" spans="1:14" ht="78.75" x14ac:dyDescent="0.25">
      <c r="A14" s="1"/>
      <c r="B14" s="44"/>
      <c r="C14" s="45"/>
      <c r="D14" s="44"/>
      <c r="E14" s="46"/>
      <c r="F14" s="38"/>
      <c r="G14" s="39" t="s">
        <v>53</v>
      </c>
      <c r="H14" s="1" t="s">
        <v>54</v>
      </c>
      <c r="I14" s="40" t="s">
        <v>56</v>
      </c>
      <c r="J14" s="39">
        <v>200</v>
      </c>
      <c r="K14" s="1" t="s">
        <v>60</v>
      </c>
      <c r="L14" s="47"/>
      <c r="M14" s="43"/>
    </row>
    <row r="15" spans="1:14" ht="78.75" x14ac:dyDescent="0.25">
      <c r="A15" s="1"/>
      <c r="B15" s="44"/>
      <c r="C15" s="45"/>
      <c r="D15" s="44"/>
      <c r="E15" s="46"/>
      <c r="F15" s="38"/>
      <c r="G15" s="39" t="s">
        <v>53</v>
      </c>
      <c r="H15" s="1" t="s">
        <v>54</v>
      </c>
      <c r="I15" s="40" t="s">
        <v>56</v>
      </c>
      <c r="J15" s="39">
        <v>300</v>
      </c>
      <c r="K15" s="1" t="s">
        <v>61</v>
      </c>
      <c r="L15" s="47"/>
      <c r="M15" s="43"/>
    </row>
    <row r="16" spans="1:14" ht="78.75" x14ac:dyDescent="0.25">
      <c r="A16" s="1"/>
      <c r="B16" s="48"/>
      <c r="C16" s="49"/>
      <c r="D16" s="48"/>
      <c r="E16" s="50"/>
      <c r="F16" s="38"/>
      <c r="G16" s="39" t="s">
        <v>53</v>
      </c>
      <c r="H16" s="1" t="s">
        <v>54</v>
      </c>
      <c r="I16" s="51" t="s">
        <v>56</v>
      </c>
      <c r="J16" s="52">
        <v>500</v>
      </c>
      <c r="K16" s="1" t="s">
        <v>62</v>
      </c>
      <c r="L16" s="53"/>
      <c r="M16" s="43"/>
    </row>
    <row r="17" spans="1:14" ht="31.5" x14ac:dyDescent="0.25">
      <c r="A17" s="1">
        <v>11</v>
      </c>
      <c r="B17" s="1" t="s">
        <v>63</v>
      </c>
      <c r="C17" s="1" t="s">
        <v>64</v>
      </c>
      <c r="D17" s="2" t="s">
        <v>65</v>
      </c>
      <c r="E17" s="1" t="s">
        <v>66</v>
      </c>
      <c r="F17" s="1"/>
      <c r="G17" s="1" t="s">
        <v>67</v>
      </c>
      <c r="H17" s="1" t="s">
        <v>54</v>
      </c>
      <c r="I17" s="23">
        <v>44134</v>
      </c>
      <c r="J17" s="8">
        <v>2000</v>
      </c>
      <c r="K17" s="1"/>
      <c r="L17" s="25">
        <v>478240.4</v>
      </c>
    </row>
    <row r="19" spans="1:14" ht="18.75" x14ac:dyDescent="0.3">
      <c r="L19" s="54">
        <f>L5+L6+M7+L8+L9+M10+L11+L17</f>
        <v>8342166.9091385184</v>
      </c>
      <c r="N19" s="55">
        <v>552000</v>
      </c>
    </row>
    <row r="20" spans="1:14" x14ac:dyDescent="0.25">
      <c r="N20" s="56">
        <v>440000</v>
      </c>
    </row>
    <row r="21" spans="1:14" x14ac:dyDescent="0.25">
      <c r="L21" s="57">
        <f>L19+N19+N20</f>
        <v>9334166.9091385193</v>
      </c>
    </row>
  </sheetData>
  <mergeCells count="9">
    <mergeCell ref="L11:L16"/>
    <mergeCell ref="C3:C4"/>
    <mergeCell ref="D3:F4"/>
    <mergeCell ref="B5:K5"/>
    <mergeCell ref="D7:F7"/>
    <mergeCell ref="B11:B16"/>
    <mergeCell ref="C11:C16"/>
    <mergeCell ref="D11:D16"/>
    <mergeCell ref="E11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2020-07-13T11:34:19Z</dcterms:modified>
</cp:coreProperties>
</file>